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lantilla Donaciones" sheetId="1" r:id="rId4"/>
  </sheets>
</workbook>
</file>

<file path=xl/comments1.xml><?xml version="1.0" encoding="utf-8"?>
<comments xmlns="http://schemas.openxmlformats.org/spreadsheetml/2006/main">
  <authors>
    <author>Nicol</author>
  </authors>
  <commentList>
    <comment ref="B9" authorId="0">
      <text>
        <r>
          <rPr>
            <sz val="11"/>
            <color indexed="8"/>
            <rFont val="Helvetica Neue"/>
          </rPr>
          <t>Nicol:
Dato entregado en el caso</t>
        </r>
      </text>
    </comment>
    <comment ref="E9" authorId="0">
      <text>
        <r>
          <rPr>
            <sz val="11"/>
            <color indexed="8"/>
            <rFont val="Helvetica Neue"/>
          </rPr>
          <t>Nicol:
Dato entregado en el caso</t>
        </r>
      </text>
    </comment>
    <comment ref="B10" authorId="0">
      <text>
        <r>
          <rPr>
            <sz val="11"/>
            <color indexed="8"/>
            <rFont val="Helvetica Neue"/>
          </rPr>
          <t>Nicol:
Dato entregado en el caso</t>
        </r>
      </text>
    </comment>
    <comment ref="E10" authorId="0">
      <text>
        <r>
          <rPr>
            <sz val="11"/>
            <color indexed="8"/>
            <rFont val="Helvetica Neue"/>
          </rPr>
          <t>Nicol:
Dato entregado en el caso</t>
        </r>
      </text>
    </comment>
  </commentList>
</comments>
</file>

<file path=xl/sharedStrings.xml><?xml version="1.0" encoding="utf-8"?>
<sst xmlns="http://schemas.openxmlformats.org/spreadsheetml/2006/main" uniqueCount="33">
  <si>
    <t>Cálculo de incentivo tributario según ley de donaciones</t>
  </si>
  <si>
    <t>ley 3.063 Renta Municipal</t>
  </si>
  <si>
    <t xml:space="preserve">Donación como gasto deducible </t>
  </si>
  <si>
    <t xml:space="preserve">Donación como crédito fiscal </t>
  </si>
  <si>
    <t>Estructura para cálculo caso sin donación</t>
  </si>
  <si>
    <t>Estructura para cálculo, adaptar según ley 3.063 Renta Municipal</t>
  </si>
  <si>
    <t xml:space="preserve">Total Donación </t>
  </si>
  <si>
    <t>Ingresos</t>
  </si>
  <si>
    <t xml:space="preserve">Ingresos </t>
  </si>
  <si>
    <t>Gastos deducibles</t>
  </si>
  <si>
    <t xml:space="preserve">Gastos deducibles </t>
  </si>
  <si>
    <t>Gastos de donación deducibles</t>
  </si>
  <si>
    <t xml:space="preserve">Gastos donación deducibles </t>
  </si>
  <si>
    <t>Renta Imponible</t>
  </si>
  <si>
    <t xml:space="preserve">Renta imponible </t>
  </si>
  <si>
    <t>Impuesto a la renta (27%)</t>
  </si>
  <si>
    <t xml:space="preserve">Impuesto a la renta (27%) </t>
  </si>
  <si>
    <t>Crédito contra impuesto</t>
  </si>
  <si>
    <t xml:space="preserve">Crédito contra impuesto </t>
  </si>
  <si>
    <t>Impuesto final</t>
  </si>
  <si>
    <t xml:space="preserve">Impuesto final </t>
  </si>
  <si>
    <t>Gastos donación no deducibles</t>
  </si>
  <si>
    <t xml:space="preserve">Gastos donación no deducibles </t>
  </si>
  <si>
    <t>Utilidad después de impuestos</t>
  </si>
  <si>
    <t xml:space="preserve">Utilidad después de impuestos </t>
  </si>
  <si>
    <t>Beneficio neto respecto del impuesto a la renta</t>
  </si>
  <si>
    <t>Beneficio neto respecto al impuesto a la renta</t>
  </si>
  <si>
    <t xml:space="preserve">Aporte Estado % </t>
  </si>
  <si>
    <t>Aporte Estado %</t>
  </si>
  <si>
    <t xml:space="preserve">Aporte empresa/donante </t>
  </si>
  <si>
    <t>Aporte empresa/donante</t>
  </si>
  <si>
    <t xml:space="preserve"> Aporte empresa/donante % -37% </t>
  </si>
  <si>
    <t>comparamos las diferencias de la utilidad de las empresas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</si>
</sst>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&quot;$&quot;* #,##0.00&quot; &quot;;&quot; &quot;&quot;$&quot;* &quot;-&quot;#,##0.00&quot; &quot;;&quot; &quot;&quot;$&quot;* &quot;- &quot;"/>
    <numFmt numFmtId="60" formatCode="&quot; &quot;&quot;$&quot;* #,##0&quot; &quot;;&quot; &quot;&quot;$&quot;* &quot;-&quot;#,##0&quot; &quot;;&quot; &quot;&quot;$&quot;* &quot;- &quot;"/>
  </numFmts>
  <fonts count="1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4"/>
      <color indexed="8"/>
      <name val="Trebuchet MS"/>
    </font>
    <font>
      <b val="1"/>
      <sz val="12"/>
      <color indexed="8"/>
      <name val="Trebuchet MS"/>
    </font>
    <font>
      <sz val="11"/>
      <color indexed="8"/>
      <name val="Trebuchet MS"/>
    </font>
    <font>
      <sz val="9"/>
      <color indexed="8"/>
      <name val="Trebuchet MS"/>
    </font>
    <font>
      <sz val="11"/>
      <color indexed="8"/>
      <name val="Helvetica Neue"/>
    </font>
    <font>
      <sz val="12"/>
      <color indexed="8"/>
      <name val="Trebuchet MS"/>
    </font>
    <font>
      <sz val="12"/>
      <color indexed="8"/>
      <name val="Calibri"/>
    </font>
    <font>
      <b val="1"/>
      <sz val="11"/>
      <color indexed="8"/>
      <name val="Trebuchet MS"/>
    </font>
    <font>
      <b val="1"/>
      <sz val="12"/>
      <color indexed="8"/>
      <name val="Trebuchet MS,Bold"/>
    </font>
    <font>
      <sz val="12"/>
      <color indexed="8"/>
      <name val="Trebuchet MS,Bold"/>
    </font>
    <font>
      <sz val="14"/>
      <color indexed="8"/>
      <name val="Trebuchet MS,Bold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bottom"/>
    </xf>
    <xf numFmtId="0" fontId="3" borderId="1" applyNumberFormat="0" applyFont="1" applyFill="0" applyBorder="1" applyAlignment="1" applyProtection="0">
      <alignment horizontal="center" vertical="bottom"/>
    </xf>
    <xf numFmtId="49" fontId="4" borderId="1" applyNumberFormat="1" applyFont="1" applyFill="0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9" fontId="5" fillId="2" borderId="5" applyNumberFormat="1" applyFont="1" applyFill="1" applyBorder="1" applyAlignment="1" applyProtection="0">
      <alignment vertical="bottom" wrapText="1"/>
    </xf>
    <xf numFmtId="0" fontId="0" borderId="6" applyNumberFormat="0" applyFont="1" applyFill="0" applyBorder="1" applyAlignment="1" applyProtection="0">
      <alignment vertical="bottom"/>
    </xf>
    <xf numFmtId="49" fontId="5" borderId="6" applyNumberFormat="1" applyFont="1" applyFill="0" applyBorder="1" applyAlignment="1" applyProtection="0">
      <alignment vertical="bottom"/>
    </xf>
    <xf numFmtId="9" fontId="5" fillId="2" borderId="3" applyNumberFormat="1" applyFont="1" applyFill="1" applyBorder="1" applyAlignment="1" applyProtection="0">
      <alignment vertical="bottom" wrapText="1"/>
    </xf>
    <xf numFmtId="49" fontId="3" fillId="3" borderId="7" applyNumberFormat="1" applyFont="1" applyFill="1" applyBorder="1" applyAlignment="1" applyProtection="0">
      <alignment horizontal="center" vertical="center" wrapText="1"/>
    </xf>
    <xf numFmtId="0" fontId="3" fillId="3" borderId="8" applyNumberFormat="0" applyFont="1" applyFill="1" applyBorder="1" applyAlignment="1" applyProtection="0">
      <alignment horizontal="center" vertical="center" wrapText="1"/>
    </xf>
    <xf numFmtId="0" fontId="0" borderId="9" applyNumberFormat="0" applyFont="1" applyFill="0" applyBorder="1" applyAlignment="1" applyProtection="0">
      <alignment vertical="bottom"/>
    </xf>
    <xf numFmtId="49" fontId="4" fillId="3" borderId="7" applyNumberFormat="1" applyFont="1" applyFill="1" applyBorder="1" applyAlignment="1" applyProtection="0">
      <alignment horizontal="center" vertical="center" wrapText="1"/>
    </xf>
    <xf numFmtId="0" fontId="4" fillId="3" borderId="8" applyNumberFormat="0" applyFont="1" applyFill="1" applyBorder="1" applyAlignment="1" applyProtection="0">
      <alignment horizontal="center" vertical="center" wrapText="1"/>
    </xf>
    <xf numFmtId="59" fontId="5" fillId="2" borderId="3" applyNumberFormat="1" applyFont="1" applyFill="1" applyBorder="1" applyAlignment="1" applyProtection="0">
      <alignment vertical="bottom" wrapText="1"/>
    </xf>
    <xf numFmtId="0" fontId="3" fillId="3" borderId="10" applyNumberFormat="0" applyFont="1" applyFill="1" applyBorder="1" applyAlignment="1" applyProtection="0">
      <alignment horizontal="center" vertical="center" wrapText="1"/>
    </xf>
    <xf numFmtId="0" fontId="3" fillId="3" borderId="11" applyNumberFormat="0" applyFont="1" applyFill="1" applyBorder="1" applyAlignment="1" applyProtection="0">
      <alignment horizontal="center" vertical="center" wrapText="1"/>
    </xf>
    <xf numFmtId="0" fontId="4" fillId="3" borderId="10" applyNumberFormat="0" applyFont="1" applyFill="1" applyBorder="1" applyAlignment="1" applyProtection="0">
      <alignment horizontal="center" vertical="center" wrapText="1"/>
    </xf>
    <xf numFmtId="0" fontId="4" fillId="3" borderId="11" applyNumberFormat="0" applyFont="1" applyFill="1" applyBorder="1" applyAlignment="1" applyProtection="0">
      <alignment horizontal="center" vertical="center" wrapText="1"/>
    </xf>
    <xf numFmtId="0" fontId="6" borderId="6" applyNumberFormat="0" applyFont="1" applyFill="0" applyBorder="1" applyAlignment="1" applyProtection="0">
      <alignment vertical="bottom"/>
    </xf>
    <xf numFmtId="9" fontId="6" fillId="2" borderId="3" applyNumberFormat="1" applyFont="1" applyFill="1" applyBorder="1" applyAlignment="1" applyProtection="0">
      <alignment vertical="bottom" wrapText="1"/>
    </xf>
    <xf numFmtId="49" fontId="5" borderId="12" applyNumberFormat="1" applyFont="1" applyFill="0" applyBorder="1" applyAlignment="1" applyProtection="0">
      <alignment vertical="bottom"/>
    </xf>
    <xf numFmtId="60" fontId="5" borderId="13" applyNumberFormat="1" applyFont="1" applyFill="0" applyBorder="1" applyAlignment="1" applyProtection="0">
      <alignment vertical="bottom"/>
    </xf>
    <xf numFmtId="49" fontId="8" borderId="12" applyNumberFormat="1" applyFont="1" applyFill="0" applyBorder="1" applyAlignment="1" applyProtection="0">
      <alignment vertical="bottom"/>
    </xf>
    <xf numFmtId="60" fontId="8" borderId="13" applyNumberFormat="1" applyFont="1" applyFill="0" applyBorder="1" applyAlignment="1" applyProtection="0">
      <alignment vertical="bottom"/>
    </xf>
    <xf numFmtId="49" fontId="9" borderId="6" applyNumberFormat="1" applyFont="1" applyFill="0" applyBorder="1" applyAlignment="1" applyProtection="0">
      <alignment vertical="bottom"/>
    </xf>
    <xf numFmtId="60" fontId="9" borderId="3" applyNumberFormat="1" applyFont="1" applyFill="0" applyBorder="1" applyAlignment="1" applyProtection="0">
      <alignment vertical="bottom"/>
    </xf>
    <xf numFmtId="60" fontId="5" borderId="3" applyNumberFormat="1" applyFont="1" applyFill="0" applyBorder="1" applyAlignment="1" applyProtection="0">
      <alignment vertical="bottom"/>
    </xf>
    <xf numFmtId="49" fontId="8" borderId="6" applyNumberFormat="1" applyFont="1" applyFill="0" applyBorder="1" applyAlignment="1" applyProtection="0">
      <alignment vertical="bottom"/>
    </xf>
    <xf numFmtId="60" fontId="8" borderId="3" applyNumberFormat="1" applyFont="1" applyFill="0" applyBorder="1" applyAlignment="1" applyProtection="0">
      <alignment vertical="bottom"/>
    </xf>
    <xf numFmtId="0" fontId="5" borderId="14" applyNumberFormat="0" applyFont="1" applyFill="0" applyBorder="1" applyAlignment="1" applyProtection="0">
      <alignment vertical="bottom"/>
    </xf>
    <xf numFmtId="60" fontId="5" borderId="15" applyNumberFormat="1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49" fontId="8" borderId="14" applyNumberFormat="1" applyFont="1" applyFill="0" applyBorder="1" applyAlignment="1" applyProtection="0">
      <alignment vertical="bottom"/>
    </xf>
    <xf numFmtId="60" fontId="8" borderId="15" applyNumberFormat="1" applyFont="1" applyFill="0" applyBorder="1" applyAlignment="1" applyProtection="0">
      <alignment vertical="bottom"/>
    </xf>
    <xf numFmtId="49" fontId="9" borderId="14" applyNumberFormat="1" applyFont="1" applyFill="0" applyBorder="1" applyAlignment="1" applyProtection="0">
      <alignment vertical="bottom"/>
    </xf>
    <xf numFmtId="60" fontId="9" borderId="15" applyNumberFormat="1" applyFont="1" applyFill="0" applyBorder="1" applyAlignment="1" applyProtection="0">
      <alignment vertical="bottom"/>
    </xf>
    <xf numFmtId="49" fontId="10" fillId="4" borderId="10" applyNumberFormat="1" applyFont="1" applyFill="1" applyBorder="1" applyAlignment="1" applyProtection="0">
      <alignment vertical="bottom"/>
    </xf>
    <xf numFmtId="60" fontId="5" fillId="4" borderId="11" applyNumberFormat="1" applyFont="1" applyFill="1" applyBorder="1" applyAlignment="1" applyProtection="0">
      <alignment vertical="bottom"/>
    </xf>
    <xf numFmtId="0" fontId="0" fillId="4" borderId="17" applyNumberFormat="0" applyFont="1" applyFill="1" applyBorder="1" applyAlignment="1" applyProtection="0">
      <alignment vertical="bottom"/>
    </xf>
    <xf numFmtId="49" fontId="4" fillId="4" borderId="10" applyNumberFormat="1" applyFont="1" applyFill="1" applyBorder="1" applyAlignment="1" applyProtection="0">
      <alignment vertical="bottom"/>
    </xf>
    <xf numFmtId="60" fontId="8" fillId="4" borderId="11" applyNumberFormat="1" applyFont="1" applyFill="1" applyBorder="1" applyAlignment="1" applyProtection="0">
      <alignment vertical="bottom"/>
    </xf>
    <xf numFmtId="60" fontId="9" fillId="4" borderId="11" applyNumberFormat="1" applyFont="1" applyFill="1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59" fontId="8" borderId="13" applyNumberFormat="1" applyFont="1" applyFill="0" applyBorder="1" applyAlignment="1" applyProtection="0">
      <alignment vertical="bottom"/>
    </xf>
    <xf numFmtId="49" fontId="9" borderId="12" applyNumberFormat="1" applyFont="1" applyFill="0" applyBorder="1" applyAlignment="1" applyProtection="0">
      <alignment vertical="bottom"/>
    </xf>
    <xf numFmtId="60" fontId="9" borderId="13" applyNumberFormat="1" applyFont="1" applyFill="0" applyBorder="1" applyAlignment="1" applyProtection="0">
      <alignment vertical="bottom"/>
    </xf>
    <xf numFmtId="0" fontId="5" borderId="15" applyNumberFormat="0" applyFont="1" applyFill="0" applyBorder="1" applyAlignment="1" applyProtection="0">
      <alignment vertical="bottom"/>
    </xf>
    <xf numFmtId="49" fontId="10" fillId="5" borderId="10" applyNumberFormat="1" applyFont="1" applyFill="1" applyBorder="1" applyAlignment="1" applyProtection="0">
      <alignment vertical="bottom"/>
    </xf>
    <xf numFmtId="60" fontId="10" fillId="5" borderId="11" applyNumberFormat="1" applyFont="1" applyFill="1" applyBorder="1" applyAlignment="1" applyProtection="0">
      <alignment vertical="bottom"/>
    </xf>
    <xf numFmtId="0" fontId="0" fillId="5" borderId="17" applyNumberFormat="0" applyFont="1" applyFill="1" applyBorder="1" applyAlignment="1" applyProtection="0">
      <alignment vertical="bottom"/>
    </xf>
    <xf numFmtId="49" fontId="4" fillId="5" borderId="10" applyNumberFormat="1" applyFont="1" applyFill="1" applyBorder="1" applyAlignment="1" applyProtection="0">
      <alignment vertical="bottom"/>
    </xf>
    <xf numFmtId="59" fontId="8" fillId="5" borderId="11" applyNumberFormat="1" applyFont="1" applyFill="1" applyBorder="1" applyAlignment="1" applyProtection="0">
      <alignment vertical="bottom"/>
    </xf>
    <xf numFmtId="59" fontId="8" fillId="5" borderId="17" applyNumberFormat="1" applyFont="1" applyFill="1" applyBorder="1" applyAlignment="1" applyProtection="0">
      <alignment vertical="bottom"/>
    </xf>
    <xf numFmtId="49" fontId="8" fillId="5" borderId="10" applyNumberFormat="1" applyFont="1" applyFill="1" applyBorder="1" applyAlignment="1" applyProtection="0">
      <alignment vertical="bottom"/>
    </xf>
    <xf numFmtId="59" fontId="9" fillId="5" borderId="11" applyNumberFormat="1" applyFont="1" applyFill="1" applyBorder="1" applyAlignment="1" applyProtection="0">
      <alignment vertical="bottom"/>
    </xf>
    <xf numFmtId="0" fontId="5" borderId="19" applyNumberFormat="0" applyFont="1" applyFill="0" applyBorder="1" applyAlignment="1" applyProtection="0">
      <alignment vertical="bottom"/>
    </xf>
    <xf numFmtId="0" fontId="5" borderId="20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49" fontId="8" borderId="19" applyNumberFormat="1" applyFont="1" applyFill="0" applyBorder="1" applyAlignment="1" applyProtection="0">
      <alignment vertical="bottom"/>
    </xf>
    <xf numFmtId="60" fontId="8" borderId="20" applyNumberFormat="1" applyFont="1" applyFill="0" applyBorder="1" applyAlignment="1" applyProtection="0">
      <alignment vertical="bottom"/>
    </xf>
    <xf numFmtId="59" fontId="8" borderId="17" applyNumberFormat="1" applyFont="1" applyFill="0" applyBorder="1" applyAlignment="1" applyProtection="0">
      <alignment vertical="bottom"/>
    </xf>
    <xf numFmtId="59" fontId="9" borderId="20" applyNumberFormat="1" applyFont="1" applyFill="0" applyBorder="1" applyAlignment="1" applyProtection="0">
      <alignment vertical="bottom"/>
    </xf>
    <xf numFmtId="49" fontId="10" fillId="6" borderId="10" applyNumberFormat="1" applyFont="1" applyFill="1" applyBorder="1" applyAlignment="1" applyProtection="0">
      <alignment vertical="bottom"/>
    </xf>
    <xf numFmtId="60" fontId="10" fillId="6" borderId="11" applyNumberFormat="1" applyFont="1" applyFill="1" applyBorder="1" applyAlignment="1" applyProtection="0">
      <alignment vertical="bottom"/>
    </xf>
    <xf numFmtId="0" fontId="0" fillId="6" borderId="17" applyNumberFormat="0" applyFont="1" applyFill="1" applyBorder="1" applyAlignment="1" applyProtection="0">
      <alignment vertical="bottom"/>
    </xf>
    <xf numFmtId="49" fontId="4" fillId="6" borderId="10" applyNumberFormat="1" applyFont="1" applyFill="1" applyBorder="1" applyAlignment="1" applyProtection="0">
      <alignment vertical="bottom"/>
    </xf>
    <xf numFmtId="60" fontId="4" fillId="6" borderId="11" applyNumberFormat="1" applyFont="1" applyFill="1" applyBorder="1" applyAlignment="1" applyProtection="0">
      <alignment vertical="bottom"/>
    </xf>
    <xf numFmtId="59" fontId="9" fillId="6" borderId="11" applyNumberFormat="1" applyFont="1" applyFill="1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9" borderId="19" applyNumberFormat="0" applyFont="1" applyFill="0" applyBorder="1" applyAlignment="1" applyProtection="0">
      <alignment vertical="bottom"/>
    </xf>
    <xf numFmtId="0" fontId="9" borderId="20" applyNumberFormat="0" applyFont="1" applyFill="0" applyBorder="1" applyAlignment="1" applyProtection="0">
      <alignment vertical="bottom"/>
    </xf>
    <xf numFmtId="49" fontId="11" fillId="2" borderId="12" applyNumberFormat="1" applyFont="1" applyFill="1" applyBorder="1" applyAlignment="1" applyProtection="0">
      <alignment horizontal="left" vertical="center" wrapText="1"/>
    </xf>
    <xf numFmtId="59" fontId="9" fillId="2" borderId="13" applyNumberFormat="1" applyFont="1" applyFill="1" applyBorder="1" applyAlignment="1" applyProtection="0">
      <alignment horizontal="right" vertical="bottom" wrapText="1"/>
    </xf>
    <xf numFmtId="49" fontId="4" fillId="6" borderId="10" applyNumberFormat="1" applyFont="1" applyFill="1" applyBorder="1" applyAlignment="1" applyProtection="0">
      <alignment horizontal="left" vertical="bottom" wrapText="1"/>
    </xf>
    <xf numFmtId="60" fontId="9" fillId="6" borderId="11" applyNumberFormat="1" applyFont="1" applyFill="1" applyBorder="1" applyAlignment="1" applyProtection="0">
      <alignment horizontal="center" vertical="bottom"/>
    </xf>
    <xf numFmtId="0" fontId="11" fillId="2" borderId="6" applyNumberFormat="0" applyFont="1" applyFill="1" applyBorder="1" applyAlignment="1" applyProtection="0">
      <alignment horizontal="left" vertical="center" wrapText="1"/>
    </xf>
    <xf numFmtId="59" fontId="9" fillId="2" borderId="3" applyNumberFormat="1" applyFont="1" applyFill="1" applyBorder="1" applyAlignment="1" applyProtection="0">
      <alignment horizontal="right" vertical="bottom" wrapText="1"/>
    </xf>
    <xf numFmtId="0" fontId="4" fillId="6" borderId="10" applyNumberFormat="0" applyFont="1" applyFill="1" applyBorder="1" applyAlignment="1" applyProtection="0">
      <alignment horizontal="left" vertical="bottom" wrapText="1"/>
    </xf>
    <xf numFmtId="9" fontId="9" borderId="3" applyNumberFormat="1" applyFont="1" applyFill="0" applyBorder="1" applyAlignment="1" applyProtection="0">
      <alignment vertical="bottom"/>
    </xf>
    <xf numFmtId="49" fontId="10" fillId="6" borderId="10" applyNumberFormat="1" applyFont="1" applyFill="1" applyBorder="1" applyAlignment="1" applyProtection="0">
      <alignment horizontal="left" vertical="bottom" wrapText="1"/>
    </xf>
    <xf numFmtId="9" fontId="9" fillId="6" borderId="11" applyNumberFormat="1" applyFont="1" applyFill="1" applyBorder="1" applyAlignment="1" applyProtection="0">
      <alignment horizontal="right" vertical="bottom"/>
    </xf>
    <xf numFmtId="0" fontId="9" borderId="6" applyNumberFormat="0" applyFont="1" applyFill="0" applyBorder="1" applyAlignment="1" applyProtection="0">
      <alignment vertical="bottom"/>
    </xf>
    <xf numFmtId="0" fontId="9" borderId="3" applyNumberFormat="0" applyFont="1" applyFill="0" applyBorder="1" applyAlignment="1" applyProtection="0">
      <alignment vertical="bottom"/>
    </xf>
    <xf numFmtId="49" fontId="12" borderId="6" applyNumberFormat="1" applyFont="1" applyFill="0" applyBorder="1" applyAlignment="1" applyProtection="0">
      <alignment vertical="bottom"/>
    </xf>
    <xf numFmtId="59" fontId="9" borderId="3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49" fontId="4" fillId="6" borderId="23" applyNumberFormat="1" applyFont="1" applyFill="1" applyBorder="1" applyAlignment="1" applyProtection="0">
      <alignment horizontal="center" vertical="bottom" wrapText="1"/>
    </xf>
    <xf numFmtId="60" fontId="9" fillId="6" borderId="24" applyNumberFormat="1" applyFont="1" applyFill="1" applyBorder="1" applyAlignment="1" applyProtection="0">
      <alignment horizontal="center" vertical="bottom"/>
    </xf>
    <xf numFmtId="49" fontId="9" borderId="21" applyNumberFormat="1" applyFont="1" applyFill="0" applyBorder="1" applyAlignment="1" applyProtection="0">
      <alignment vertical="bottom"/>
    </xf>
    <xf numFmtId="9" fontId="9" borderId="22" applyNumberFormat="1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49" fontId="13" fillId="2" borderId="1" applyNumberFormat="1" applyFont="1" applyFill="1" applyBorder="1" applyAlignment="1" applyProtection="0">
      <alignment horizontal="center" vertical="center" wrapText="1"/>
    </xf>
    <xf numFmtId="0" fontId="13" fillId="2" borderId="1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d8d8d8"/>
      <rgbColor rgb="ffc5deb5"/>
      <rgbColor rgb="ffffff5d"/>
      <rgbColor rgb="ffbdd6e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 showGridLines="0" defaultGridColor="1"/>
  </sheetViews>
  <sheetFormatPr defaultColWidth="10.8333" defaultRowHeight="15" customHeight="1" outlineLevelRow="0" outlineLevelCol="0"/>
  <cols>
    <col min="1" max="1" width="27.8516" style="1" customWidth="1"/>
    <col min="2" max="2" width="19.1719" style="1" customWidth="1"/>
    <col min="3" max="3" width="4.67188" style="1" customWidth="1"/>
    <col min="4" max="4" width="30.8516" style="1" customWidth="1"/>
    <col min="5" max="5" width="11.5" style="1" customWidth="1"/>
    <col min="6" max="6" width="3.35156" style="1" customWidth="1"/>
    <col min="7" max="7" width="31.5" style="1" customWidth="1"/>
    <col min="8" max="8" width="16.3516" style="1" customWidth="1"/>
    <col min="9" max="11" width="10.8516" style="1" customWidth="1"/>
    <col min="12" max="16384" width="10.8516" style="1" customWidth="1"/>
  </cols>
  <sheetData>
    <row r="1" ht="13.5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ht="18" customHeight="1">
      <c r="A2" t="s" s="3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8" customHeight="1">
      <c r="A3" s="4"/>
      <c r="B3" s="4"/>
      <c r="C3" s="4"/>
      <c r="D3" s="2"/>
      <c r="E3" t="s" s="5">
        <v>1</v>
      </c>
      <c r="F3" s="4"/>
      <c r="G3" s="2"/>
      <c r="H3" s="4"/>
      <c r="I3" s="4"/>
      <c r="J3" s="4"/>
      <c r="K3" s="4"/>
    </row>
    <row r="4" ht="16" customHeight="1">
      <c r="A4" s="2"/>
      <c r="B4" s="2"/>
      <c r="C4" s="2"/>
      <c r="D4" s="2"/>
      <c r="E4" s="2"/>
      <c r="F4" s="2"/>
      <c r="G4" s="6"/>
      <c r="H4" s="6"/>
      <c r="I4" s="2"/>
      <c r="J4" s="2"/>
      <c r="K4" s="2"/>
    </row>
    <row r="5" ht="15.5" customHeight="1">
      <c r="A5" s="2"/>
      <c r="B5" s="2"/>
      <c r="C5" s="2"/>
      <c r="D5" s="2"/>
      <c r="E5" s="2"/>
      <c r="F5" s="7"/>
      <c r="G5" t="s" s="8">
        <v>2</v>
      </c>
      <c r="H5" s="9">
        <v>0.5</v>
      </c>
      <c r="I5" s="10"/>
      <c r="J5" s="2"/>
      <c r="K5" s="2"/>
    </row>
    <row r="6" ht="16" customHeight="1">
      <c r="A6" s="6"/>
      <c r="B6" s="6"/>
      <c r="C6" s="2"/>
      <c r="D6" s="6"/>
      <c r="E6" s="6"/>
      <c r="F6" s="7"/>
      <c r="G6" t="s" s="11">
        <v>3</v>
      </c>
      <c r="H6" s="12">
        <v>0.5</v>
      </c>
      <c r="I6" s="10"/>
      <c r="J6" s="2"/>
      <c r="K6" s="2"/>
    </row>
    <row r="7" ht="15.5" customHeight="1">
      <c r="A7" t="s" s="13">
        <v>4</v>
      </c>
      <c r="B7" s="14"/>
      <c r="C7" s="15"/>
      <c r="D7" t="s" s="16">
        <v>5</v>
      </c>
      <c r="E7" s="17"/>
      <c r="F7" s="15"/>
      <c r="G7" t="s" s="11">
        <v>6</v>
      </c>
      <c r="H7" s="18">
        <v>100</v>
      </c>
      <c r="I7" s="10"/>
      <c r="J7" s="2"/>
      <c r="K7" s="2"/>
    </row>
    <row r="8" ht="15.5" customHeight="1">
      <c r="A8" s="19"/>
      <c r="B8" s="20"/>
      <c r="C8" s="15"/>
      <c r="D8" s="21"/>
      <c r="E8" s="22"/>
      <c r="F8" s="15"/>
      <c r="G8" s="23"/>
      <c r="H8" s="24"/>
      <c r="I8" s="10"/>
      <c r="J8" s="2"/>
      <c r="K8" s="2"/>
    </row>
    <row r="9" ht="16" customHeight="1">
      <c r="A9" t="s" s="25">
        <v>7</v>
      </c>
      <c r="B9" s="26">
        <v>5000</v>
      </c>
      <c r="C9" s="15"/>
      <c r="D9" t="s" s="27">
        <v>7</v>
      </c>
      <c r="E9" s="28">
        <v>5000</v>
      </c>
      <c r="F9" s="15"/>
      <c r="G9" t="s" s="29">
        <v>8</v>
      </c>
      <c r="H9" s="30">
        <v>5000</v>
      </c>
      <c r="I9" s="10"/>
      <c r="J9" s="2"/>
      <c r="K9" s="2"/>
    </row>
    <row r="10" ht="16" customHeight="1">
      <c r="A10" t="s" s="11">
        <v>9</v>
      </c>
      <c r="B10" s="31">
        <v>-700</v>
      </c>
      <c r="C10" s="15"/>
      <c r="D10" t="s" s="32">
        <v>9</v>
      </c>
      <c r="E10" s="33">
        <v>-700</v>
      </c>
      <c r="F10" s="15"/>
      <c r="G10" t="s" s="29">
        <v>10</v>
      </c>
      <c r="H10" s="30">
        <v>-700</v>
      </c>
      <c r="I10" s="10"/>
      <c r="J10" s="2"/>
      <c r="K10" s="2"/>
    </row>
    <row r="11" ht="16" customHeight="1">
      <c r="A11" s="34"/>
      <c r="B11" s="35"/>
      <c r="C11" s="36"/>
      <c r="D11" t="s" s="37">
        <v>11</v>
      </c>
      <c r="E11" s="38">
        <v>-100</v>
      </c>
      <c r="F11" s="36"/>
      <c r="G11" t="s" s="39">
        <v>12</v>
      </c>
      <c r="H11" s="40">
        <v>-50</v>
      </c>
      <c r="I11" s="10"/>
      <c r="J11" s="2"/>
      <c r="K11" s="2"/>
    </row>
    <row r="12" ht="16" customHeight="1">
      <c r="A12" t="s" s="41">
        <v>13</v>
      </c>
      <c r="B12" s="42">
        <f>SUM(B9:B11)</f>
        <v>4300</v>
      </c>
      <c r="C12" s="43"/>
      <c r="D12" t="s" s="44">
        <v>13</v>
      </c>
      <c r="E12" s="45">
        <f>SUM(E9:E11)</f>
        <v>4200</v>
      </c>
      <c r="F12" s="43"/>
      <c r="G12" t="s" s="44">
        <v>14</v>
      </c>
      <c r="H12" s="46">
        <f>H9+H10+H11</f>
        <v>4250</v>
      </c>
      <c r="I12" s="10"/>
      <c r="J12" s="2"/>
      <c r="K12" s="2"/>
    </row>
    <row r="13" ht="16" customHeight="1">
      <c r="A13" t="s" s="25">
        <v>15</v>
      </c>
      <c r="B13" s="26">
        <f>-B12*27%</f>
        <v>-1161</v>
      </c>
      <c r="C13" s="47"/>
      <c r="D13" t="s" s="27">
        <v>15</v>
      </c>
      <c r="E13" s="48">
        <f>E12*27%</f>
        <v>1134</v>
      </c>
      <c r="F13" s="47"/>
      <c r="G13" t="s" s="49">
        <v>16</v>
      </c>
      <c r="H13" s="50">
        <f>-H12*27%</f>
        <v>-1147.5</v>
      </c>
      <c r="I13" s="10"/>
      <c r="J13" s="2"/>
      <c r="K13" s="2"/>
    </row>
    <row r="14" ht="16" customHeight="1">
      <c r="A14" s="34"/>
      <c r="B14" s="51"/>
      <c r="C14" s="36"/>
      <c r="D14" t="s" s="37">
        <v>17</v>
      </c>
      <c r="E14" s="38"/>
      <c r="F14" s="36"/>
      <c r="G14" t="s" s="39">
        <v>18</v>
      </c>
      <c r="H14" s="40">
        <v>50</v>
      </c>
      <c r="I14" s="10"/>
      <c r="J14" s="2"/>
      <c r="K14" s="2"/>
    </row>
    <row r="15" ht="16" customHeight="1">
      <c r="A15" t="s" s="52">
        <v>19</v>
      </c>
      <c r="B15" s="53">
        <f>B13</f>
        <v>-1161</v>
      </c>
      <c r="C15" s="54"/>
      <c r="D15" t="s" s="55">
        <v>19</v>
      </c>
      <c r="E15" s="56">
        <f>-SUM(E13:E14)</f>
        <v>-1134</v>
      </c>
      <c r="F15" s="57"/>
      <c r="G15" t="s" s="58">
        <v>20</v>
      </c>
      <c r="H15" s="59">
        <f>H13-H11</f>
        <v>-1097.5</v>
      </c>
      <c r="I15" s="10"/>
      <c r="J15" s="2"/>
      <c r="K15" s="2"/>
    </row>
    <row r="16" ht="16" customHeight="1">
      <c r="A16" s="60"/>
      <c r="B16" s="61"/>
      <c r="C16" s="62"/>
      <c r="D16" t="s" s="63">
        <v>21</v>
      </c>
      <c r="E16" s="64"/>
      <c r="F16" s="65"/>
      <c r="G16" t="s" s="63">
        <v>22</v>
      </c>
      <c r="H16" s="66">
        <v>-50</v>
      </c>
      <c r="I16" s="10"/>
      <c r="J16" s="2"/>
      <c r="K16" s="2"/>
    </row>
    <row r="17" ht="16" customHeight="1">
      <c r="A17" t="s" s="67">
        <v>23</v>
      </c>
      <c r="B17" s="68">
        <f>B12+B15</f>
        <v>3139</v>
      </c>
      <c r="C17" s="69"/>
      <c r="D17" t="s" s="70">
        <v>23</v>
      </c>
      <c r="E17" s="71">
        <f>E12+E15</f>
        <v>3066</v>
      </c>
      <c r="F17" s="69"/>
      <c r="G17" t="s" s="70">
        <v>24</v>
      </c>
      <c r="H17" s="72">
        <f>H12+H15+H16</f>
        <v>3102.5</v>
      </c>
      <c r="I17" s="10"/>
      <c r="J17" s="2"/>
      <c r="K17" s="2"/>
    </row>
    <row r="18" ht="16" customHeight="1">
      <c r="A18" s="73"/>
      <c r="B18" s="74"/>
      <c r="C18" s="47"/>
      <c r="D18" s="75"/>
      <c r="E18" s="76"/>
      <c r="F18" s="47"/>
      <c r="G18" t="s" s="77">
        <v>25</v>
      </c>
      <c r="H18" s="78">
        <f>H15-B15</f>
        <v>63.5</v>
      </c>
      <c r="I18" s="10"/>
      <c r="J18" s="2"/>
      <c r="K18" s="2"/>
    </row>
    <row r="19" ht="15" customHeight="1">
      <c r="A19" s="10"/>
      <c r="B19" s="7"/>
      <c r="C19" s="15"/>
      <c r="D19" t="s" s="79">
        <v>26</v>
      </c>
      <c r="E19" s="80">
        <f>E15-B15</f>
        <v>27</v>
      </c>
      <c r="F19" s="15"/>
      <c r="G19" s="81"/>
      <c r="H19" s="82"/>
      <c r="I19" s="10"/>
      <c r="J19" s="2"/>
      <c r="K19" s="2"/>
    </row>
    <row r="20" ht="16" customHeight="1">
      <c r="A20" s="10"/>
      <c r="B20" s="7"/>
      <c r="C20" s="15"/>
      <c r="D20" s="83"/>
      <c r="E20" s="80"/>
      <c r="F20" s="15"/>
      <c r="G20" t="s" s="29">
        <v>27</v>
      </c>
      <c r="H20" s="84">
        <v>-0.64</v>
      </c>
      <c r="I20" s="10"/>
      <c r="J20" s="2"/>
      <c r="K20" s="2"/>
    </row>
    <row r="21" ht="15" customHeight="1">
      <c r="A21" s="10"/>
      <c r="B21" s="7"/>
      <c r="C21" s="15"/>
      <c r="D21" t="s" s="85">
        <v>28</v>
      </c>
      <c r="E21" s="86">
        <v>-0.27</v>
      </c>
      <c r="F21" s="15"/>
      <c r="G21" s="87"/>
      <c r="H21" s="88"/>
      <c r="I21" s="10"/>
      <c r="J21" s="2"/>
      <c r="K21" s="2"/>
    </row>
    <row r="22" ht="15" customHeight="1">
      <c r="A22" s="10"/>
      <c r="B22" s="7"/>
      <c r="C22" s="15"/>
      <c r="D22" s="75"/>
      <c r="E22" s="76"/>
      <c r="F22" s="15"/>
      <c r="G22" t="s" s="89">
        <v>29</v>
      </c>
      <c r="H22" s="90">
        <f>H17-B17</f>
        <v>-36.5</v>
      </c>
      <c r="I22" s="10"/>
      <c r="J22" s="2"/>
      <c r="K22" s="2"/>
    </row>
    <row r="23" ht="18" customHeight="1">
      <c r="A23" s="91"/>
      <c r="B23" s="92"/>
      <c r="C23" s="15"/>
      <c r="D23" t="s" s="93">
        <v>30</v>
      </c>
      <c r="E23" s="94">
        <f>E17-B17</f>
        <v>-73</v>
      </c>
      <c r="F23" s="15"/>
      <c r="G23" t="s" s="95">
        <v>31</v>
      </c>
      <c r="H23" s="96">
        <v>-0.37</v>
      </c>
      <c r="I23" s="10"/>
      <c r="J23" s="2"/>
      <c r="K23" s="2"/>
    </row>
    <row r="24" ht="14.05" customHeight="1">
      <c r="A24" s="97"/>
      <c r="B24" s="97"/>
      <c r="C24" s="2"/>
      <c r="D24" s="97"/>
      <c r="E24" s="97"/>
      <c r="F24" s="2"/>
      <c r="G24" s="97"/>
      <c r="H24" s="97"/>
      <c r="I24" s="2"/>
      <c r="J24" s="2"/>
      <c r="K24" s="2"/>
    </row>
    <row r="25" ht="18" customHeight="1">
      <c r="A25" t="s" s="98">
        <v>32</v>
      </c>
      <c r="B25" s="99"/>
      <c r="C25" s="2"/>
      <c r="D25" s="2"/>
      <c r="E25" s="2"/>
      <c r="F25" s="2"/>
      <c r="G25" s="2"/>
      <c r="H25" s="2"/>
      <c r="I25" s="2"/>
      <c r="J25" s="2"/>
      <c r="K25" s="2"/>
    </row>
    <row r="26" ht="15" customHeight="1">
      <c r="A26" s="99"/>
      <c r="B26" s="99"/>
      <c r="C26" s="2"/>
      <c r="D26" s="2"/>
      <c r="E26" s="2"/>
      <c r="F26" s="2"/>
      <c r="G26" s="2"/>
      <c r="H26" s="2"/>
      <c r="I26" s="2"/>
      <c r="J26" s="2"/>
      <c r="K26" s="2"/>
    </row>
  </sheetData>
  <mergeCells count="8">
    <mergeCell ref="E19:E20"/>
    <mergeCell ref="A2:K2"/>
    <mergeCell ref="A25:B26"/>
    <mergeCell ref="H18:H19"/>
    <mergeCell ref="G18:G19"/>
    <mergeCell ref="A7:B8"/>
    <mergeCell ref="D7:E8"/>
    <mergeCell ref="D19:D20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